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firstSheet="3" activeTab="3"/>
  </bookViews>
  <sheets>
    <sheet name="מסלול כללי" sheetId="1" r:id="rId1"/>
    <sheet name="מודל הקצאת נכסים - מסלול כללי" sheetId="2" r:id="rId2"/>
    <sheet name="ללא מניות" sheetId="3" r:id="rId3"/>
    <sheet name="מודל הקצאת נכסים - ללא מניות" sheetId="4" r:id="rId4"/>
  </sheets>
  <externalReferences>
    <externalReference r:id="rId7"/>
    <externalReference r:id="rId8"/>
  </externalReferences>
  <definedNames>
    <definedName name="HODESH">'[1]מדדים'!$C$3</definedName>
    <definedName name="_xlnm.Print_Area" localSheetId="2">'ללא מניות'!$A$1:$F$14</definedName>
    <definedName name="_xlnm.Print_Area" localSheetId="3">'מודל הקצאת נכסים - ללא מניות'!$A$1:$D$45</definedName>
    <definedName name="_xlnm.Print_Area" localSheetId="1">'מודל הקצאת נכסים - מסלול כללי'!$A$1:$D$45</definedName>
    <definedName name="_xlnm.Print_Area" localSheetId="0">'מסלול כללי'!$A$1:$F$16</definedName>
  </definedNames>
  <calcPr fullCalcOnLoad="1"/>
</workbook>
</file>

<file path=xl/sharedStrings.xml><?xml version="1.0" encoding="utf-8"?>
<sst xmlns="http://schemas.openxmlformats.org/spreadsheetml/2006/main" count="136" uniqueCount="81">
  <si>
    <t>קרן השתלמות לאחים ואחיות - מודל הקצאת נכסים</t>
  </si>
  <si>
    <t>אפיק השקעה</t>
  </si>
  <si>
    <t>מינימום השקעה</t>
  </si>
  <si>
    <t>מקסימום השקעה</t>
  </si>
  <si>
    <t>השקעה נוכחית באחוזים</t>
  </si>
  <si>
    <t xml:space="preserve">א. צמוד מדד      </t>
  </si>
  <si>
    <t>א 1. צמוד מדד סחיר</t>
  </si>
  <si>
    <t xml:space="preserve">        ממשלתי </t>
  </si>
  <si>
    <t xml:space="preserve">        קונצרני</t>
  </si>
  <si>
    <t>א 2. צמוד מדד לא סחיר</t>
  </si>
  <si>
    <t xml:space="preserve">       פקדונות+ תיקי משכנתאות</t>
  </si>
  <si>
    <t xml:space="preserve">      אג"ח קונצרני לא סחיר+שטרי הון</t>
  </si>
  <si>
    <t>ב. צמוד מט"ח (כולל נגזרים במונחי נכס בסיס)</t>
  </si>
  <si>
    <t>ב1.  צמוד מט"ח סחיר</t>
  </si>
  <si>
    <t>ממשלתי</t>
  </si>
  <si>
    <t>קונצרני</t>
  </si>
  <si>
    <t>תעודות סל עוקבות מדד חו"ל</t>
  </si>
  <si>
    <t>אג"ח חו"ל</t>
  </si>
  <si>
    <t>ב2.  צמוד מט"ח  לא סחיר</t>
  </si>
  <si>
    <t>פקדונות+ אג"ח</t>
  </si>
  <si>
    <t xml:space="preserve">נגזרים (במונחי נכס בסיס )  </t>
  </si>
  <si>
    <t xml:space="preserve">  עסקאות פורוורד (חשיפה)</t>
  </si>
  <si>
    <t xml:space="preserve">  אופציות  שקל-דולר /שקל -יורו</t>
  </si>
  <si>
    <t xml:space="preserve"> ג. מניות וני"ע המירים </t>
  </si>
  <si>
    <t>ג1. ני"ע סחירים בארץ + המירים</t>
  </si>
  <si>
    <t xml:space="preserve">ני"ע זרים </t>
  </si>
  <si>
    <t xml:space="preserve"> ג 2. מניות  ואג"ח להמרה לא סחירות (כולל קרנות הון סיכון וקרנות גידור)</t>
  </si>
  <si>
    <t xml:space="preserve"> </t>
  </si>
  <si>
    <t>עסקאות FUTURES</t>
  </si>
  <si>
    <t>אופציות מעוף (במונחי נכס בסיס)</t>
  </si>
  <si>
    <t>אופציות בחו"ל</t>
  </si>
  <si>
    <t xml:space="preserve"> ד. השקעות שקליות</t>
  </si>
  <si>
    <t xml:space="preserve"> ד1. שקלי ממשלתי סחיר</t>
  </si>
  <si>
    <t xml:space="preserve"> ד2. שקלי קונצרני סחיר</t>
  </si>
  <si>
    <t xml:space="preserve"> ד3. לא סחיר</t>
  </si>
  <si>
    <t xml:space="preserve"> ד4  פר"י, פק"מ ועו"ש (נזילות)</t>
  </si>
  <si>
    <t>סה"כ  מרכיב  לא סחיר</t>
  </si>
  <si>
    <t>אופציות שקל-דולר/שקל-יורו</t>
  </si>
  <si>
    <t xml:space="preserve"> ד1. ני"ע סחירים</t>
  </si>
  <si>
    <t xml:space="preserve"> ד2. לא סחיר</t>
  </si>
  <si>
    <t xml:space="preserve"> ד3  פר"י, פק"מ ועו"ש (נזילות)</t>
  </si>
  <si>
    <t>טווח סטייה</t>
  </si>
  <si>
    <t>מדד ייחוס</t>
  </si>
  <si>
    <t>מניות (תעודות סל , אופציות,קרנות נאמנות )</t>
  </si>
  <si>
    <t>מתוך זה :</t>
  </si>
  <si>
    <t>מניות בישראל</t>
  </si>
  <si>
    <t>מניות בחו"ל</t>
  </si>
  <si>
    <t>אג"ח ממשלתי</t>
  </si>
  <si>
    <t>אג"ח קונצרני (קרנות נאמנות,תעודות סל, פקדונות אג"ח קונצרני לא סחיר ופקדונות לא סחירים ).</t>
  </si>
  <si>
    <t>אחר (קרנות השקעה, מזומן וכו )</t>
  </si>
  <si>
    <t>סה"כ</t>
  </si>
  <si>
    <t>חשיפה למט"ח</t>
  </si>
  <si>
    <t>29%-39%</t>
  </si>
  <si>
    <t>אג"ח ממשלתי כללי</t>
  </si>
  <si>
    <t>תל בונד 60</t>
  </si>
  <si>
    <t>ריבית בנק ישראל</t>
  </si>
  <si>
    <t>קרן השתלמות וחסכון לאחים ואחיות</t>
  </si>
  <si>
    <t>מדיניות השקעה -מסלול כללי -17846</t>
  </si>
  <si>
    <t>±6%</t>
  </si>
  <si>
    <t>±5%</t>
  </si>
  <si>
    <t>מדיניות השקעה -מסלול לל מניות -17170</t>
  </si>
  <si>
    <t>מדד ייחוס-קיים</t>
  </si>
  <si>
    <t xml:space="preserve">גבולות שיעור החשיפה הצפויה </t>
  </si>
  <si>
    <t>אג"ח ממשלתי (כולל מק"מ )</t>
  </si>
  <si>
    <t>אג"ח קונצרני (קרנות נאמנות,תעודות סל).</t>
  </si>
  <si>
    <t>נדל"ן</t>
  </si>
  <si>
    <t>0%-6%</t>
  </si>
  <si>
    <t>70%-80%</t>
  </si>
  <si>
    <t>ממשלתי שקלי</t>
  </si>
  <si>
    <t>14%-26%</t>
  </si>
  <si>
    <t>0%-5%</t>
  </si>
  <si>
    <t>0%-10%</t>
  </si>
  <si>
    <t>ריבית שוטפת</t>
  </si>
  <si>
    <t>שיעור החשיפה ליום 24/11/2014</t>
  </si>
  <si>
    <t>שיעור חשיפה צפוי לשנת 2015</t>
  </si>
  <si>
    <t>גבולות שיעור הצפויה 2015</t>
  </si>
  <si>
    <t>25%-37%</t>
  </si>
  <si>
    <t>ת"א 100 -40% MSCI AC -60%</t>
  </si>
  <si>
    <t>12%-24%</t>
  </si>
  <si>
    <t>שנת 2015</t>
  </si>
  <si>
    <t>24%-36%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</si>
</sst>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u val="double"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9" fontId="6" fillId="0" borderId="11" xfId="0" applyNumberFormat="1" applyFont="1" applyFill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10" fontId="6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right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9" fontId="7" fillId="0" borderId="11" xfId="0" applyNumberFormat="1" applyFont="1" applyFill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0" fontId="8" fillId="0" borderId="12" xfId="0" applyNumberFormat="1" applyFont="1" applyBorder="1" applyAlignment="1">
      <alignment/>
    </xf>
    <xf numFmtId="0" fontId="7" fillId="0" borderId="11" xfId="0" applyFont="1" applyBorder="1" applyAlignment="1">
      <alignment horizontal="right" wrapText="1"/>
    </xf>
    <xf numFmtId="9" fontId="7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right" wrapText="1"/>
    </xf>
    <xf numFmtId="9" fontId="0" fillId="0" borderId="11" xfId="0" applyNumberFormat="1" applyBorder="1" applyAlignment="1">
      <alignment horizontal="right" wrapText="1"/>
    </xf>
    <xf numFmtId="10" fontId="9" fillId="0" borderId="13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right" wrapText="1"/>
    </xf>
    <xf numFmtId="10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10" fontId="7" fillId="0" borderId="11" xfId="0" applyNumberFormat="1" applyFont="1" applyBorder="1" applyAlignment="1">
      <alignment/>
    </xf>
    <xf numFmtId="10" fontId="0" fillId="0" borderId="11" xfId="0" applyNumberFormat="1" applyBorder="1" applyAlignment="1">
      <alignment horizontal="right" wrapText="1"/>
    </xf>
    <xf numFmtId="10" fontId="0" fillId="0" borderId="14" xfId="0" applyNumberFormat="1" applyBorder="1" applyAlignment="1">
      <alignment horizontal="right" wrapText="1"/>
    </xf>
    <xf numFmtId="9" fontId="7" fillId="0" borderId="14" xfId="0" applyNumberFormat="1" applyFont="1" applyBorder="1" applyAlignment="1">
      <alignment horizontal="center"/>
    </xf>
    <xf numFmtId="10" fontId="8" fillId="0" borderId="1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6" fillId="0" borderId="11" xfId="0" applyNumberFormat="1" applyFont="1" applyBorder="1" applyAlignment="1">
      <alignment horizontal="right" wrapText="1"/>
    </xf>
    <xf numFmtId="10" fontId="7" fillId="0" borderId="11" xfId="0" applyNumberFormat="1" applyFont="1" applyBorder="1" applyAlignment="1">
      <alignment horizontal="right" wrapText="1"/>
    </xf>
    <xf numFmtId="10" fontId="7" fillId="0" borderId="12" xfId="0" applyNumberFormat="1" applyFont="1" applyBorder="1" applyAlignment="1">
      <alignment horizontal="right" wrapText="1"/>
    </xf>
    <xf numFmtId="9" fontId="7" fillId="0" borderId="15" xfId="0" applyNumberFormat="1" applyFont="1" applyFill="1" applyBorder="1" applyAlignment="1">
      <alignment horizontal="center"/>
    </xf>
    <xf numFmtId="9" fontId="7" fillId="0" borderId="12" xfId="0" applyNumberFormat="1" applyFont="1" applyFill="1" applyBorder="1" applyAlignment="1">
      <alignment horizontal="center"/>
    </xf>
    <xf numFmtId="10" fontId="7" fillId="0" borderId="12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right" wrapText="1"/>
    </xf>
    <xf numFmtId="1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10" fontId="7" fillId="0" borderId="0" xfId="72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right" wrapText="1"/>
    </xf>
    <xf numFmtId="10" fontId="0" fillId="0" borderId="16" xfId="72" applyNumberFormat="1" applyFont="1" applyBorder="1" applyAlignment="1">
      <alignment horizontal="center" vertical="center"/>
    </xf>
    <xf numFmtId="9" fontId="0" fillId="0" borderId="16" xfId="72" applyNumberFormat="1" applyFont="1" applyBorder="1" applyAlignment="1">
      <alignment horizontal="center" vertical="center"/>
    </xf>
    <xf numFmtId="10" fontId="0" fillId="0" borderId="16" xfId="72" applyNumberFormat="1" applyFont="1" applyBorder="1" applyAlignment="1">
      <alignment horizontal="center"/>
    </xf>
    <xf numFmtId="9" fontId="0" fillId="0" borderId="16" xfId="72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 vertical="center" wrapText="1"/>
    </xf>
    <xf numFmtId="10" fontId="0" fillId="0" borderId="18" xfId="72" applyNumberFormat="1" applyFont="1" applyBorder="1" applyAlignment="1">
      <alignment horizontal="center" vertical="center" wrapText="1"/>
    </xf>
    <xf numFmtId="10" fontId="0" fillId="0" borderId="18" xfId="72" applyNumberFormat="1" applyFont="1" applyBorder="1" applyAlignment="1">
      <alignment horizontal="center"/>
    </xf>
    <xf numFmtId="0" fontId="0" fillId="0" borderId="17" xfId="0" applyBorder="1" applyAlignment="1">
      <alignment/>
    </xf>
    <xf numFmtId="10" fontId="0" fillId="0" borderId="18" xfId="72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0" fontId="0" fillId="0" borderId="13" xfId="72" applyNumberFormat="1" applyFont="1" applyBorder="1" applyAlignment="1">
      <alignment horizontal="center"/>
    </xf>
    <xf numFmtId="10" fontId="0" fillId="0" borderId="12" xfId="72" applyNumberFormat="1" applyFont="1" applyBorder="1" applyAlignment="1">
      <alignment horizontal="center"/>
    </xf>
    <xf numFmtId="10" fontId="0" fillId="0" borderId="20" xfId="72" applyNumberFormat="1" applyFont="1" applyBorder="1" applyAlignment="1">
      <alignment horizontal="center"/>
    </xf>
    <xf numFmtId="0" fontId="0" fillId="0" borderId="21" xfId="0" applyBorder="1" applyAlignment="1">
      <alignment horizontal="right" vertical="center" wrapText="1"/>
    </xf>
    <xf numFmtId="10" fontId="0" fillId="0" borderId="13" xfId="72" applyNumberFormat="1" applyFont="1" applyBorder="1" applyAlignment="1">
      <alignment horizontal="center" vertical="center"/>
    </xf>
    <xf numFmtId="9" fontId="0" fillId="0" borderId="13" xfId="72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9" fontId="0" fillId="0" borderId="12" xfId="72" applyNumberFormat="1" applyFont="1" applyBorder="1" applyAlignment="1">
      <alignment horizontal="center"/>
    </xf>
    <xf numFmtId="9" fontId="0" fillId="0" borderId="23" xfId="72" applyNumberFormat="1" applyFont="1" applyBorder="1" applyAlignment="1">
      <alignment horizontal="center"/>
    </xf>
    <xf numFmtId="9" fontId="0" fillId="0" borderId="24" xfId="72" applyNumberFormat="1" applyFont="1" applyBorder="1" applyAlignment="1">
      <alignment horizontal="center"/>
    </xf>
    <xf numFmtId="9" fontId="0" fillId="0" borderId="15" xfId="72" applyNumberFormat="1" applyFont="1" applyBorder="1" applyAlignment="1">
      <alignment horizontal="center"/>
    </xf>
    <xf numFmtId="10" fontId="0" fillId="0" borderId="11" xfId="72" applyNumberFormat="1" applyFont="1" applyBorder="1" applyAlignment="1">
      <alignment horizont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/>
    </xf>
    <xf numFmtId="0" fontId="39" fillId="0" borderId="27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9" fontId="0" fillId="0" borderId="13" xfId="72" applyNumberFormat="1" applyFont="1" applyBorder="1" applyAlignment="1">
      <alignment horizontal="center"/>
    </xf>
    <xf numFmtId="0" fontId="4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6" fillId="0" borderId="0" xfId="0" applyFont="1" applyAlignment="1">
      <alignment/>
    </xf>
    <xf numFmtId="0" fontId="0" fillId="0" borderId="16" xfId="33" applyNumberFormat="1" applyFont="1" applyBorder="1" applyAlignment="1">
      <alignment horizontal="center" vertical="center"/>
    </xf>
    <xf numFmtId="0" fontId="0" fillId="0" borderId="16" xfId="72" applyNumberFormat="1" applyFont="1" applyBorder="1" applyAlignment="1">
      <alignment horizontal="center" vertical="center"/>
    </xf>
    <xf numFmtId="9" fontId="6" fillId="33" borderId="11" xfId="0" applyNumberFormat="1" applyFont="1" applyFill="1" applyBorder="1" applyAlignment="1">
      <alignment horizontal="center"/>
    </xf>
    <xf numFmtId="9" fontId="7" fillId="33" borderId="0" xfId="0" applyNumberFormat="1" applyFont="1" applyFill="1" applyBorder="1" applyAlignment="1">
      <alignment horizontal="center"/>
    </xf>
    <xf numFmtId="9" fontId="7" fillId="33" borderId="11" xfId="0" applyNumberFormat="1" applyFont="1" applyFill="1" applyBorder="1" applyAlignment="1">
      <alignment horizontal="center"/>
    </xf>
    <xf numFmtId="9" fontId="7" fillId="33" borderId="12" xfId="0" applyNumberFormat="1" applyFont="1" applyFill="1" applyBorder="1" applyAlignment="1">
      <alignment horizontal="center"/>
    </xf>
    <xf numFmtId="10" fontId="0" fillId="33" borderId="16" xfId="72" applyNumberFormat="1" applyFont="1" applyFill="1" applyBorder="1" applyAlignment="1">
      <alignment horizontal="center" vertical="center"/>
    </xf>
    <xf numFmtId="10" fontId="0" fillId="33" borderId="13" xfId="72" applyNumberFormat="1" applyFont="1" applyFill="1" applyBorder="1" applyAlignment="1">
      <alignment horizontal="center"/>
    </xf>
    <xf numFmtId="10" fontId="0" fillId="33" borderId="16" xfId="72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9" fontId="0" fillId="0" borderId="23" xfId="72" applyNumberFormat="1" applyFont="1" applyBorder="1" applyAlignment="1">
      <alignment horizontal="center"/>
    </xf>
    <xf numFmtId="9" fontId="0" fillId="0" borderId="24" xfId="72" applyNumberFormat="1" applyFont="1" applyBorder="1" applyAlignment="1">
      <alignment horizontal="center"/>
    </xf>
    <xf numFmtId="9" fontId="0" fillId="0" borderId="15" xfId="72" applyNumberFormat="1" applyFont="1" applyBorder="1" applyAlignment="1">
      <alignment horizontal="center"/>
    </xf>
    <xf numFmtId="10" fontId="0" fillId="0" borderId="13" xfId="72" applyNumberFormat="1" applyFont="1" applyBorder="1" applyAlignment="1">
      <alignment horizontal="center"/>
    </xf>
    <xf numFmtId="10" fontId="0" fillId="0" borderId="11" xfId="72" applyNumberFormat="1" applyFont="1" applyBorder="1" applyAlignment="1">
      <alignment horizontal="center"/>
    </xf>
    <xf numFmtId="10" fontId="0" fillId="0" borderId="12" xfId="72" applyNumberFormat="1" applyFont="1" applyBorder="1" applyAlignment="1">
      <alignment horizontal="center"/>
    </xf>
    <xf numFmtId="10" fontId="0" fillId="0" borderId="20" xfId="72" applyNumberFormat="1" applyFont="1" applyBorder="1" applyAlignment="1">
      <alignment horizontal="center"/>
    </xf>
    <xf numFmtId="10" fontId="0" fillId="0" borderId="34" xfId="72" applyNumberFormat="1" applyFont="1" applyBorder="1" applyAlignment="1">
      <alignment horizontal="center"/>
    </xf>
    <xf numFmtId="10" fontId="0" fillId="0" borderId="35" xfId="72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9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10" xfId="34"/>
    <cellStyle name="Comma 2" xfId="35"/>
    <cellStyle name="Comma 3" xfId="36"/>
    <cellStyle name="Comma 4" xfId="37"/>
    <cellStyle name="Comma 5" xfId="38"/>
    <cellStyle name="Comma 6" xfId="39"/>
    <cellStyle name="Comma 7" xfId="40"/>
    <cellStyle name="Comma 8" xfId="41"/>
    <cellStyle name="Comma 9" xfId="42"/>
    <cellStyle name="Currency" xfId="43"/>
    <cellStyle name="nBold" xfId="44"/>
    <cellStyle name="nBold 10" xfId="45"/>
    <cellStyle name="nBold 2" xfId="46"/>
    <cellStyle name="nBold 3" xfId="47"/>
    <cellStyle name="nBold 4" xfId="48"/>
    <cellStyle name="nBold 5" xfId="49"/>
    <cellStyle name="nBold 6" xfId="50"/>
    <cellStyle name="nBold 7" xfId="51"/>
    <cellStyle name="nBold 8" xfId="52"/>
    <cellStyle name="nBold 9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Percent" xfId="72"/>
    <cellStyle name="Percent 2" xfId="73"/>
    <cellStyle name="Percent 3" xfId="74"/>
    <cellStyle name="Percent 4" xfId="75"/>
    <cellStyle name="Percent 5" xfId="76"/>
    <cellStyle name="Percent 6" xfId="77"/>
    <cellStyle name="Percent 7" xfId="78"/>
    <cellStyle name="Percent 8" xfId="79"/>
    <cellStyle name="Percent 9" xfId="80"/>
    <cellStyle name="הדגשה1" xfId="81"/>
    <cellStyle name="הדגשה2" xfId="82"/>
    <cellStyle name="הדגשה3" xfId="83"/>
    <cellStyle name="הדגשה4" xfId="84"/>
    <cellStyle name="הדגשה5" xfId="85"/>
    <cellStyle name="הדגשה6" xfId="86"/>
    <cellStyle name="הערה" xfId="87"/>
    <cellStyle name="חישוב" xfId="88"/>
    <cellStyle name="טוב" xfId="89"/>
    <cellStyle name="טקסט אזהרה" xfId="90"/>
    <cellStyle name="טקסט הסברי" xfId="91"/>
    <cellStyle name="כותרת" xfId="92"/>
    <cellStyle name="כותרת 1" xfId="93"/>
    <cellStyle name="כותרת 2" xfId="94"/>
    <cellStyle name="כותרת 3" xfId="95"/>
    <cellStyle name="כותרת 4" xfId="96"/>
    <cellStyle name="Currency [0]" xfId="97"/>
    <cellStyle name="ניטראלי" xfId="98"/>
    <cellStyle name="סה&quot;כ" xfId="99"/>
    <cellStyle name="פלט" xfId="100"/>
    <cellStyle name="Comma [0]" xfId="101"/>
    <cellStyle name="קלט" xfId="102"/>
    <cellStyle name="רע" xfId="103"/>
    <cellStyle name="תא מסומן" xfId="104"/>
    <cellStyle name="תא מקושר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gi\divuhim\Tsuo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02\data$\Mosdim\&#1490;&#1497;&#1488;\&#1499;&#1500;%20&#1492;&#1500;&#1511;&#1493;&#1495;&#1493;&#1514;\&#1500;&#1511;&#1493;&#1495;&#1493;&#1514;\&#1488;&#1495;&#1497;&#1501;%20&#1493;&#1488;&#1495;&#1497;&#1493;&#1514;\&#1491;&#1497;&#1512;&#1511;&#1496;&#1493;&#1512;&#1497;&#1493;&#1504;&#1497;&#1501;%20&#1493;&#1493;&#1506;&#1491;&#1493;&#1514;%20&#1492;&#1513;&#1511;&#1506;&#1492;\2014\&#1492;&#1488;&#1495;&#1497;&#1501;%20&#1493;&#1492;&#1488;&#1495;&#1497;&#1493;&#1514;%20-%20&#1493;&#1506;&#1491;&#1514;%20&#1492;&#1513;&#1511;&#1506;&#1493;&#1514;%2010.1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מדדים"/>
      <sheetName val="קלט תשואות"/>
      <sheetName val="קלט_חלוקה"/>
      <sheetName val="בקרת_קובץ"/>
      <sheetName val="מכתבים"/>
      <sheetName val="בקרות"/>
      <sheetName val="טכנאים"/>
      <sheetName val="אקדמאים"/>
      <sheetName val="עיתונאים"/>
      <sheetName val="סוציאלים"/>
      <sheetName val=" דרוג אחיד"/>
      <sheetName val="אחיות"/>
      <sheetName val="רופאים"/>
      <sheetName val=" פ.ר.ח"/>
      <sheetName val="השתלמות וחסכון"/>
      <sheetName val=" יהבית"/>
      <sheetName val="חסכון יהב"/>
      <sheetName val="תל&quot;מ"/>
      <sheetName val="חריש"/>
      <sheetName val="עומרים"/>
      <sheetName val="ערד"/>
      <sheetName val="רותם"/>
      <sheetName val="עמי"/>
      <sheetName val="עוס"/>
      <sheetName val="גמל אקדמאים"/>
      <sheetName val="גמל טכנאים"/>
      <sheetName val="שדות"/>
      <sheetName val="שובל"/>
      <sheetName val="יניר"/>
      <sheetName val="TSUOTCODE"/>
    </sheetNames>
    <sheetDataSet>
      <sheetData sheetId="0">
        <row r="3">
          <cell r="C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שער"/>
      <sheetName val="מדדים"/>
      <sheetName val="דו&quot;ח להדפסה"/>
      <sheetName val="מודל חול"/>
      <sheetName val="סלי מניות"/>
      <sheetName val="מודל הקצאת נכסים"/>
      <sheetName val="דוח פעילות"/>
      <sheetName val="הפקדות משיכות"/>
      <sheetName val="דו&quot;ח להדפסה - צומחת"/>
      <sheetName val="מודל הקצאת נכסים - צומחת"/>
      <sheetName val="דוח פעילות - צומחת"/>
      <sheetName val="הפקדות משיכות - צומחת"/>
      <sheetName val="פעילות קופ&quot;ג"/>
      <sheetName val="מפעליות"/>
      <sheetName val="החזר דמי ניהול ת.סל"/>
      <sheetName val="הזנה ידנית פועלים סהר"/>
      <sheetName val="הזנה ידנית פועלים סהר - צומחת"/>
      <sheetName val="אסיפות כלליות"/>
      <sheetName val="סלי מניות (ישן)"/>
      <sheetName val="קרן ספירה 4"/>
      <sheetName val="קרן ספירה 2"/>
      <sheetName val="קרן ספירה"/>
      <sheetName val="קרן ספירה 3"/>
      <sheetName val="קניות ומכירות"/>
      <sheetName val="דוח תאימות"/>
    </sheetNames>
    <sheetDataSet>
      <sheetData sheetId="1">
        <row r="3">
          <cell r="C3">
            <v>41938</v>
          </cell>
        </row>
      </sheetData>
      <sheetData sheetId="2">
        <row r="7">
          <cell r="E7">
            <v>0.017332496027932145</v>
          </cell>
        </row>
        <row r="8">
          <cell r="E8">
            <v>2.2891722245673127E-06</v>
          </cell>
        </row>
        <row r="9">
          <cell r="E9">
            <v>0.0376056107442782</v>
          </cell>
        </row>
        <row r="14">
          <cell r="E14">
            <v>0.08110414298575806</v>
          </cell>
        </row>
        <row r="15">
          <cell r="E15">
            <v>0.2230165943790843</v>
          </cell>
        </row>
        <row r="20">
          <cell r="E20">
            <v>0.11251774716226376</v>
          </cell>
        </row>
        <row r="21">
          <cell r="E21">
            <v>0</v>
          </cell>
        </row>
        <row r="22">
          <cell r="E22">
            <v>0</v>
          </cell>
        </row>
        <row r="24">
          <cell r="E24">
            <v>7.262525431945449E-11</v>
          </cell>
        </row>
        <row r="26">
          <cell r="E26">
            <v>0.003477858695915145</v>
          </cell>
        </row>
        <row r="27">
          <cell r="E27">
            <v>0</v>
          </cell>
        </row>
        <row r="28">
          <cell r="E28">
            <v>0.21921237187471512</v>
          </cell>
        </row>
        <row r="38">
          <cell r="E38">
            <v>0.0005155238557221771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0.0038740455084089738</v>
          </cell>
        </row>
        <row r="54">
          <cell r="E54">
            <v>0.006838692717332739</v>
          </cell>
        </row>
        <row r="55">
          <cell r="E55">
            <v>0.2695397226700587</v>
          </cell>
        </row>
        <row r="62">
          <cell r="E62">
            <v>0.0318015950160155</v>
          </cell>
        </row>
        <row r="64">
          <cell r="E64">
            <v>0</v>
          </cell>
        </row>
      </sheetData>
      <sheetData sheetId="6">
        <row r="1">
          <cell r="N1">
            <v>41952</v>
          </cell>
        </row>
      </sheetData>
      <sheetData sheetId="8"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4">
          <cell r="E14">
            <v>0.2964205564892587</v>
          </cell>
        </row>
        <row r="15">
          <cell r="E15">
            <v>0.23180170715549558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37">
          <cell r="E37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54">
          <cell r="E54">
            <v>0.45740275057557134</v>
          </cell>
        </row>
        <row r="61">
          <cell r="E61">
            <v>0.014374985779674308</v>
          </cell>
        </row>
        <row r="63">
          <cell r="E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"/>
  <sheetViews>
    <sheetView showGridLines="0" rightToLeft="1" zoomScalePageLayoutView="0" workbookViewId="0" topLeftCell="A1">
      <selection activeCell="C14" sqref="C14"/>
    </sheetView>
  </sheetViews>
  <sheetFormatPr defaultColWidth="9.140625" defaultRowHeight="15"/>
  <cols>
    <col min="1" max="1" width="23.7109375" style="0" bestFit="1" customWidth="1"/>
    <col min="2" max="2" width="14.8515625" style="0" customWidth="1"/>
    <col min="3" max="3" width="14.28125" style="0" customWidth="1"/>
    <col min="5" max="5" width="12.421875" style="0" customWidth="1"/>
    <col min="6" max="6" width="14.421875" style="0" bestFit="1" customWidth="1"/>
  </cols>
  <sheetData>
    <row r="1" spans="1:6" ht="15">
      <c r="A1" s="94" t="s">
        <v>56</v>
      </c>
      <c r="B1" s="94"/>
      <c r="C1" s="94"/>
      <c r="D1" s="94"/>
      <c r="E1" s="94"/>
      <c r="F1" s="94"/>
    </row>
    <row r="3" spans="2:4" ht="15">
      <c r="B3" s="95" t="s">
        <v>57</v>
      </c>
      <c r="C3" s="95"/>
      <c r="D3" s="95"/>
    </row>
    <row r="4" spans="2:4" ht="15.75" thickBot="1">
      <c r="B4" s="96" t="s">
        <v>79</v>
      </c>
      <c r="C4" s="96"/>
      <c r="D4" s="96"/>
    </row>
    <row r="5" spans="1:6" ht="30">
      <c r="A5" s="73" t="s">
        <v>1</v>
      </c>
      <c r="B5" s="74" t="s">
        <v>73</v>
      </c>
      <c r="C5" s="74" t="s">
        <v>74</v>
      </c>
      <c r="D5" s="75" t="s">
        <v>41</v>
      </c>
      <c r="E5" s="74" t="s">
        <v>75</v>
      </c>
      <c r="F5" s="76" t="s">
        <v>42</v>
      </c>
    </row>
    <row r="6" spans="1:6" ht="28.5">
      <c r="A6" s="64" t="s">
        <v>43</v>
      </c>
      <c r="B6" s="65">
        <v>0.3383</v>
      </c>
      <c r="C6" s="66">
        <v>0.31</v>
      </c>
      <c r="D6" s="51" t="s">
        <v>58</v>
      </c>
      <c r="E6" s="91" t="s">
        <v>76</v>
      </c>
      <c r="F6" s="56" t="s">
        <v>77</v>
      </c>
    </row>
    <row r="7" spans="1:6" ht="14.25">
      <c r="A7" s="79" t="s">
        <v>44</v>
      </c>
      <c r="B7" s="61"/>
      <c r="C7" s="69"/>
      <c r="D7" s="97"/>
      <c r="E7" s="100"/>
      <c r="F7" s="103"/>
    </row>
    <row r="8" spans="1:10" ht="14.25">
      <c r="A8" s="80" t="s">
        <v>45</v>
      </c>
      <c r="B8" s="72">
        <v>0.1085</v>
      </c>
      <c r="C8" s="70">
        <v>0.12</v>
      </c>
      <c r="D8" s="98"/>
      <c r="E8" s="101"/>
      <c r="F8" s="104"/>
      <c r="J8" s="84"/>
    </row>
    <row r="9" spans="1:6" ht="14.25">
      <c r="A9" s="81" t="s">
        <v>46</v>
      </c>
      <c r="B9" s="62">
        <v>0.2298</v>
      </c>
      <c r="C9" s="71">
        <v>0.19</v>
      </c>
      <c r="D9" s="99"/>
      <c r="E9" s="102"/>
      <c r="F9" s="105"/>
    </row>
    <row r="10" spans="1:6" ht="14.25">
      <c r="A10" s="67" t="s">
        <v>47</v>
      </c>
      <c r="B10" s="62">
        <v>0.3413</v>
      </c>
      <c r="C10" s="68">
        <v>0.34</v>
      </c>
      <c r="D10" s="53" t="s">
        <v>59</v>
      </c>
      <c r="E10" s="52" t="s">
        <v>52</v>
      </c>
      <c r="F10" s="57" t="s">
        <v>53</v>
      </c>
    </row>
    <row r="11" spans="1:6" ht="72" customHeight="1">
      <c r="A11" s="55" t="s">
        <v>48</v>
      </c>
      <c r="B11" s="50">
        <v>0.2855</v>
      </c>
      <c r="C11" s="51">
        <v>0.3</v>
      </c>
      <c r="D11" s="51" t="s">
        <v>58</v>
      </c>
      <c r="E11" s="91" t="s">
        <v>80</v>
      </c>
      <c r="F11" s="59" t="s">
        <v>54</v>
      </c>
    </row>
    <row r="12" spans="1:6" ht="14.25">
      <c r="A12" s="58" t="s">
        <v>49</v>
      </c>
      <c r="B12" s="52">
        <v>0.0349</v>
      </c>
      <c r="C12" s="53">
        <v>0.05</v>
      </c>
      <c r="D12" s="53" t="s">
        <v>59</v>
      </c>
      <c r="E12" s="93" t="s">
        <v>71</v>
      </c>
      <c r="F12" s="57" t="s">
        <v>55</v>
      </c>
    </row>
    <row r="13" spans="1:6" ht="14.25">
      <c r="A13" s="58" t="s">
        <v>50</v>
      </c>
      <c r="B13" s="52">
        <f>B6+B10+B11+B12</f>
        <v>1</v>
      </c>
      <c r="C13" s="52">
        <f>C6+C10+C11+C12</f>
        <v>1</v>
      </c>
      <c r="D13" s="53"/>
      <c r="E13" s="52"/>
      <c r="F13" s="57"/>
    </row>
    <row r="14" spans="1:6" ht="14.25">
      <c r="A14" s="77" t="s">
        <v>51</v>
      </c>
      <c r="B14" s="61">
        <v>0.1748</v>
      </c>
      <c r="C14" s="78">
        <v>0.18</v>
      </c>
      <c r="D14" s="78" t="s">
        <v>58</v>
      </c>
      <c r="E14" s="92" t="s">
        <v>78</v>
      </c>
      <c r="F14" s="63"/>
    </row>
    <row r="15" spans="1:6" ht="15" thickBot="1">
      <c r="A15" s="60"/>
      <c r="B15" s="82"/>
      <c r="C15" s="82"/>
      <c r="D15" s="82"/>
      <c r="E15" s="82"/>
      <c r="F15" s="83"/>
    </row>
  </sheetData>
  <sheetProtection/>
  <mergeCells count="6">
    <mergeCell ref="A1:F1"/>
    <mergeCell ref="B3:D3"/>
    <mergeCell ref="B4:D4"/>
    <mergeCell ref="D7:D9"/>
    <mergeCell ref="E7:E9"/>
    <mergeCell ref="F7:F9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45"/>
  <sheetViews>
    <sheetView rightToLeft="1" zoomScale="85" zoomScaleNormal="85" zoomScalePageLayoutView="0" workbookViewId="0" topLeftCell="A1">
      <selection activeCell="C43" sqref="C43"/>
    </sheetView>
  </sheetViews>
  <sheetFormatPr defaultColWidth="9.140625" defaultRowHeight="15"/>
  <cols>
    <col min="1" max="1" width="31.421875" style="0" customWidth="1"/>
    <col min="3" max="3" width="10.421875" style="0" customWidth="1"/>
    <col min="4" max="4" width="12.421875" style="0" customWidth="1"/>
    <col min="7" max="7" width="10.57421875" style="0" bestFit="1" customWidth="1"/>
    <col min="8" max="8" width="15.8515625" style="0" customWidth="1"/>
    <col min="11" max="11" width="53.00390625" style="0" bestFit="1" customWidth="1"/>
    <col min="12" max="12" width="8.8515625" style="0" bestFit="1" customWidth="1"/>
  </cols>
  <sheetData>
    <row r="1" spans="1:4" ht="15.75">
      <c r="A1" s="106" t="s">
        <v>0</v>
      </c>
      <c r="B1" s="106"/>
      <c r="C1" s="106"/>
      <c r="D1" s="106"/>
    </row>
    <row r="2" spans="1:14" ht="15.75">
      <c r="A2" s="1"/>
      <c r="C2" s="2"/>
      <c r="N2" s="3">
        <f>'[2]מדדים'!C3</f>
        <v>41938</v>
      </c>
    </row>
    <row r="3" spans="1:4" ht="14.25">
      <c r="A3" s="4" t="str">
        <f>CONCATENATE(TEXT('[2]דוח פעילות'!N1,"dd/mm/yyyy")," נכון לתאריך")</f>
        <v>09/11/2014 נכון לתאריך</v>
      </c>
      <c r="D3" s="5"/>
    </row>
    <row r="4" spans="1:4" ht="45.75" thickBot="1">
      <c r="A4" s="6" t="s">
        <v>1</v>
      </c>
      <c r="B4" s="6" t="s">
        <v>2</v>
      </c>
      <c r="C4" s="6" t="s">
        <v>3</v>
      </c>
      <c r="D4" s="6" t="s">
        <v>4</v>
      </c>
    </row>
    <row r="5" spans="1:4" ht="15" customHeight="1" thickTop="1">
      <c r="A5" s="7" t="s">
        <v>5</v>
      </c>
      <c r="B5" s="8">
        <v>0.3</v>
      </c>
      <c r="C5" s="9">
        <v>0.85</v>
      </c>
      <c r="D5" s="10">
        <f>D7+D11</f>
        <v>0.35906113330927725</v>
      </c>
    </row>
    <row r="6" spans="1:4" ht="14.25">
      <c r="A6" s="11"/>
      <c r="B6" s="12"/>
      <c r="C6" s="13"/>
      <c r="D6" s="14"/>
    </row>
    <row r="7" spans="1:4" ht="14.25">
      <c r="A7" s="7" t="s">
        <v>6</v>
      </c>
      <c r="B7" s="15">
        <v>0.15</v>
      </c>
      <c r="C7" s="16">
        <v>0.5</v>
      </c>
      <c r="D7" s="10">
        <f>D8+D9</f>
        <v>0.30412073736484235</v>
      </c>
    </row>
    <row r="8" spans="1:4" ht="14.25">
      <c r="A8" s="11" t="s">
        <v>7</v>
      </c>
      <c r="B8" s="15">
        <v>0.05</v>
      </c>
      <c r="C8" s="16">
        <v>0.4</v>
      </c>
      <c r="D8" s="14">
        <f>'[2]דו"ח להדפסה'!E14</f>
        <v>0.08110414298575806</v>
      </c>
    </row>
    <row r="9" spans="1:4" ht="14.25">
      <c r="A9" s="11" t="s">
        <v>8</v>
      </c>
      <c r="B9" s="15">
        <v>0</v>
      </c>
      <c r="C9" s="16">
        <v>0.3</v>
      </c>
      <c r="D9" s="14">
        <f>'[2]דו"ח להדפסה'!E15</f>
        <v>0.2230165943790843</v>
      </c>
    </row>
    <row r="10" spans="1:4" ht="14.25">
      <c r="A10" s="11"/>
      <c r="B10" s="12"/>
      <c r="C10" s="13"/>
      <c r="D10" s="14"/>
    </row>
    <row r="11" spans="1:4" ht="14.25">
      <c r="A11" s="7" t="s">
        <v>9</v>
      </c>
      <c r="B11" s="15">
        <v>0</v>
      </c>
      <c r="C11" s="16">
        <v>0.35</v>
      </c>
      <c r="D11" s="17">
        <f>D12+D13</f>
        <v>0.05494039594443491</v>
      </c>
    </row>
    <row r="12" spans="1:4" ht="14.25">
      <c r="A12" s="18" t="s">
        <v>10</v>
      </c>
      <c r="B12" s="15">
        <v>0</v>
      </c>
      <c r="C12" s="16">
        <v>0.35</v>
      </c>
      <c r="D12" s="14">
        <f>'[2]דו"ח להדפסה'!E7+'[2]דו"ח להדפסה'!E8</f>
        <v>0.017334785200156713</v>
      </c>
    </row>
    <row r="13" spans="1:4" ht="14.25">
      <c r="A13" s="18" t="s">
        <v>11</v>
      </c>
      <c r="B13" s="15">
        <v>0</v>
      </c>
      <c r="C13" s="16">
        <v>0.25</v>
      </c>
      <c r="D13" s="14">
        <f>'[2]דו"ח להדפסה'!E9</f>
        <v>0.0376056107442782</v>
      </c>
    </row>
    <row r="14" spans="1:4" ht="14.25">
      <c r="A14" s="19"/>
      <c r="B14" s="20"/>
      <c r="C14" s="21"/>
      <c r="D14" s="22"/>
    </row>
    <row r="15" spans="1:4" ht="25.5">
      <c r="A15" s="7" t="s">
        <v>12</v>
      </c>
      <c r="B15" s="9">
        <v>0</v>
      </c>
      <c r="C15" s="87">
        <v>0.3</v>
      </c>
      <c r="D15" s="17">
        <f>SUM(D17:D26)</f>
        <v>0.22308641745574936</v>
      </c>
    </row>
    <row r="16" spans="1:4" ht="14.25">
      <c r="A16" s="7" t="s">
        <v>13</v>
      </c>
      <c r="B16" s="16"/>
      <c r="C16" s="16"/>
      <c r="D16" s="14"/>
    </row>
    <row r="17" spans="1:4" ht="14.25">
      <c r="A17" s="23" t="s">
        <v>14</v>
      </c>
      <c r="B17" s="16">
        <v>0</v>
      </c>
      <c r="C17" s="16">
        <v>0.1</v>
      </c>
      <c r="D17" s="14">
        <f>'[2]דו"ח להדפסה'!E42</f>
        <v>0</v>
      </c>
    </row>
    <row r="18" spans="1:4" ht="14.25">
      <c r="A18" s="11" t="s">
        <v>15</v>
      </c>
      <c r="B18" s="16">
        <v>0</v>
      </c>
      <c r="C18" s="88">
        <v>0.1</v>
      </c>
      <c r="D18" s="14">
        <f>'[2]דו"ח להדפסה'!E43</f>
        <v>0</v>
      </c>
    </row>
    <row r="19" spans="1:4" ht="14.25">
      <c r="A19" s="11" t="s">
        <v>16</v>
      </c>
      <c r="B19" s="16">
        <v>0</v>
      </c>
      <c r="C19" s="88">
        <v>0.3</v>
      </c>
      <c r="D19" s="14">
        <f>'[2]דו"ח להדפסה'!E28+'[2]דו"ח להדפסה'!E27</f>
        <v>0.21921237187471512</v>
      </c>
    </row>
    <row r="20" spans="1:4" ht="14.25">
      <c r="A20" s="11" t="s">
        <v>17</v>
      </c>
      <c r="B20" s="16">
        <v>0</v>
      </c>
      <c r="C20" s="89">
        <v>0.1</v>
      </c>
      <c r="D20" s="14">
        <f>'[2]דו"ח להדפסה'!E44</f>
        <v>0</v>
      </c>
    </row>
    <row r="21" spans="1:4" ht="14.25">
      <c r="A21" s="7" t="s">
        <v>18</v>
      </c>
      <c r="B21" s="16"/>
      <c r="C21" s="16"/>
      <c r="D21" s="14"/>
    </row>
    <row r="22" spans="1:4" ht="14.25">
      <c r="A22" s="11" t="s">
        <v>19</v>
      </c>
      <c r="B22" s="16">
        <v>0</v>
      </c>
      <c r="C22" s="16">
        <v>0.03</v>
      </c>
      <c r="D22" s="14">
        <f>'[2]דו"ח להדפסה'!E45+'[2]דו"ח להדפסה'!E46</f>
        <v>0.0038740455084089738</v>
      </c>
    </row>
    <row r="23" spans="1:4" ht="14.25">
      <c r="A23" s="11"/>
      <c r="B23" s="13"/>
      <c r="C23" s="13"/>
      <c r="D23" s="14"/>
    </row>
    <row r="24" spans="1:4" ht="14.25">
      <c r="A24" s="25" t="s">
        <v>20</v>
      </c>
      <c r="B24" s="13"/>
      <c r="C24" s="13"/>
      <c r="D24" s="14"/>
    </row>
    <row r="25" spans="1:4" ht="14.25">
      <c r="A25" s="26" t="s">
        <v>21</v>
      </c>
      <c r="B25" s="16">
        <v>0</v>
      </c>
      <c r="C25" s="16">
        <v>0.1</v>
      </c>
      <c r="D25" s="14">
        <f>'[2]דו"ח להדפסה'!E64</f>
        <v>0</v>
      </c>
    </row>
    <row r="26" spans="1:4" ht="16.5" customHeight="1">
      <c r="A26" s="11" t="s">
        <v>22</v>
      </c>
      <c r="B26" s="16">
        <v>0</v>
      </c>
      <c r="C26" s="16">
        <v>0.1</v>
      </c>
      <c r="D26" s="14">
        <f>'[2]דו"ח להדפסה'!E24</f>
        <v>7.262525431945449E-11</v>
      </c>
    </row>
    <row r="27" spans="1:30" ht="17.25" customHeight="1">
      <c r="A27" s="19"/>
      <c r="B27" s="20"/>
      <c r="C27" s="20"/>
      <c r="D27" s="2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4.25">
      <c r="A28" s="7" t="s">
        <v>23</v>
      </c>
      <c r="B28" s="9">
        <v>0</v>
      </c>
      <c r="C28" s="87">
        <v>0.37</v>
      </c>
      <c r="D28" s="27">
        <f>SUM(D30:D38)</f>
        <v>0.3357235015886162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4" ht="14.25">
      <c r="A29" s="11"/>
      <c r="B29" s="13"/>
      <c r="C29" s="13"/>
      <c r="D29" s="14"/>
    </row>
    <row r="30" spans="1:4" ht="14.25">
      <c r="A30" s="28" t="s">
        <v>24</v>
      </c>
      <c r="B30" s="16">
        <v>0</v>
      </c>
      <c r="C30" s="16">
        <v>0.25</v>
      </c>
      <c r="D30" s="29">
        <f>'[2]דו"ח להדפסה'!E20+'[2]דו"ח להדפסה'!E22+'[2]דו"ח להדפסה'!E21</f>
        <v>0.11251774716226376</v>
      </c>
    </row>
    <row r="31" spans="1:4" ht="14.25">
      <c r="A31" s="23" t="s">
        <v>25</v>
      </c>
      <c r="B31" s="16">
        <v>0</v>
      </c>
      <c r="C31" s="16">
        <v>0.05</v>
      </c>
      <c r="D31" s="29">
        <f>'[2]דו"ח להדפסה'!E26</f>
        <v>0.003477858695915145</v>
      </c>
    </row>
    <row r="32" spans="1:4" ht="14.25">
      <c r="A32" s="11" t="s">
        <v>16</v>
      </c>
      <c r="B32" s="16">
        <v>0</v>
      </c>
      <c r="C32" s="89">
        <v>0.3</v>
      </c>
      <c r="D32" s="29">
        <f>'[2]דו"ח להדפסה'!E28+'[2]דו"ח להדפסה'!E27</f>
        <v>0.21921237187471512</v>
      </c>
    </row>
    <row r="33" spans="1:4" ht="25.5">
      <c r="A33" s="28" t="s">
        <v>26</v>
      </c>
      <c r="B33" s="16">
        <v>0</v>
      </c>
      <c r="C33" s="16">
        <v>0.02</v>
      </c>
      <c r="D33" s="29">
        <f>'[2]דו"ח להדפסה'!E38</f>
        <v>0.0005155238557221771</v>
      </c>
    </row>
    <row r="34" spans="1:4" ht="14.25">
      <c r="A34" s="11" t="s">
        <v>27</v>
      </c>
      <c r="B34" s="30"/>
      <c r="C34" s="30"/>
      <c r="D34" s="14"/>
    </row>
    <row r="35" spans="1:4" ht="14.25">
      <c r="A35" s="25" t="s">
        <v>20</v>
      </c>
      <c r="B35" s="31"/>
      <c r="C35" s="30"/>
      <c r="D35" s="29"/>
    </row>
    <row r="36" spans="1:4" ht="14.25">
      <c r="A36" s="11" t="s">
        <v>28</v>
      </c>
      <c r="B36" s="16">
        <v>0</v>
      </c>
      <c r="C36" s="16">
        <v>0.05</v>
      </c>
      <c r="D36" s="14">
        <v>0</v>
      </c>
    </row>
    <row r="37" spans="1:4" ht="14.25">
      <c r="A37" s="32" t="s">
        <v>29</v>
      </c>
      <c r="B37" s="16">
        <v>0</v>
      </c>
      <c r="C37" s="16">
        <v>0.05</v>
      </c>
      <c r="D37" s="14">
        <v>0</v>
      </c>
    </row>
    <row r="38" spans="1:8" ht="15" thickBot="1">
      <c r="A38" s="33" t="s">
        <v>30</v>
      </c>
      <c r="B38" s="34">
        <v>0</v>
      </c>
      <c r="C38" s="34">
        <v>0.05</v>
      </c>
      <c r="D38" s="35">
        <v>0</v>
      </c>
      <c r="H38" s="36"/>
    </row>
    <row r="39" spans="1:8" ht="15" thickTop="1">
      <c r="A39" s="37" t="s">
        <v>31</v>
      </c>
      <c r="B39" s="8">
        <v>0.02</v>
      </c>
      <c r="C39" s="8">
        <v>0.6</v>
      </c>
      <c r="D39" s="10">
        <f>SUM(D40:D43)</f>
        <v>0.3013413176860742</v>
      </c>
      <c r="H39" s="36"/>
    </row>
    <row r="40" spans="1:8" ht="14.25">
      <c r="A40" s="38" t="s">
        <v>32</v>
      </c>
      <c r="B40" s="8">
        <v>0.02</v>
      </c>
      <c r="C40" s="8">
        <v>0.6</v>
      </c>
      <c r="D40" s="29">
        <f>'[2]דו"ח להדפסה'!E55-D41</f>
        <v>0.262701029952726</v>
      </c>
      <c r="H40" s="36"/>
    </row>
    <row r="41" spans="1:4" ht="14.25">
      <c r="A41" s="38" t="s">
        <v>33</v>
      </c>
      <c r="B41" s="15">
        <v>0</v>
      </c>
      <c r="C41" s="15">
        <v>0.1</v>
      </c>
      <c r="D41" s="29">
        <f>'[2]דו"ח להדפסה'!E54</f>
        <v>0.006838692717332739</v>
      </c>
    </row>
    <row r="42" spans="1:4" ht="14.25">
      <c r="A42" s="38" t="s">
        <v>34</v>
      </c>
      <c r="B42" s="15">
        <v>0</v>
      </c>
      <c r="C42" s="15">
        <v>0.05</v>
      </c>
      <c r="D42" s="29">
        <v>0</v>
      </c>
    </row>
    <row r="43" spans="1:4" ht="14.25">
      <c r="A43" s="39" t="s">
        <v>35</v>
      </c>
      <c r="B43" s="40">
        <v>0</v>
      </c>
      <c r="C43" s="90">
        <v>0.2</v>
      </c>
      <c r="D43" s="42">
        <f>'[2]דו"ח להדפסה'!E62</f>
        <v>0.0318015950160155</v>
      </c>
    </row>
    <row r="44" spans="1:4" ht="14.25">
      <c r="A44" s="43"/>
      <c r="B44" s="24"/>
      <c r="C44" s="24"/>
      <c r="D44" s="44"/>
    </row>
    <row r="45" spans="1:4" ht="14.25">
      <c r="A45" s="45" t="s">
        <v>36</v>
      </c>
      <c r="B45" s="46">
        <f>D11+D22+D33+D42</f>
        <v>0.05932996530856606</v>
      </c>
      <c r="C45" s="47"/>
      <c r="D45" s="48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3"/>
  <sheetViews>
    <sheetView showGridLines="0" rightToLeft="1" zoomScalePageLayoutView="0" workbookViewId="0" topLeftCell="A1">
      <selection activeCell="D35" sqref="D35"/>
    </sheetView>
  </sheetViews>
  <sheetFormatPr defaultColWidth="9.140625" defaultRowHeight="15"/>
  <cols>
    <col min="1" max="1" width="23.7109375" style="0" bestFit="1" customWidth="1"/>
    <col min="2" max="2" width="14.8515625" style="0" customWidth="1"/>
    <col min="3" max="3" width="14.28125" style="0" customWidth="1"/>
    <col min="5" max="5" width="13.421875" style="0" customWidth="1"/>
    <col min="6" max="6" width="14.421875" style="0" bestFit="1" customWidth="1"/>
  </cols>
  <sheetData>
    <row r="1" spans="1:6" ht="15">
      <c r="A1" s="94" t="s">
        <v>56</v>
      </c>
      <c r="B1" s="94"/>
      <c r="C1" s="94"/>
      <c r="D1" s="94"/>
      <c r="E1" s="94"/>
      <c r="F1" s="94"/>
    </row>
    <row r="3" spans="2:4" ht="15">
      <c r="B3" s="95" t="s">
        <v>60</v>
      </c>
      <c r="C3" s="95"/>
      <c r="D3" s="95"/>
    </row>
    <row r="4" spans="2:4" ht="15.75" thickBot="1">
      <c r="B4" s="96" t="s">
        <v>79</v>
      </c>
      <c r="C4" s="96"/>
      <c r="D4" s="96"/>
    </row>
    <row r="5" spans="1:6" ht="30">
      <c r="A5" s="73" t="s">
        <v>1</v>
      </c>
      <c r="B5" s="74" t="s">
        <v>73</v>
      </c>
      <c r="C5" s="74" t="s">
        <v>74</v>
      </c>
      <c r="D5" s="75" t="s">
        <v>41</v>
      </c>
      <c r="E5" s="74" t="s">
        <v>62</v>
      </c>
      <c r="F5" s="76" t="s">
        <v>61</v>
      </c>
    </row>
    <row r="6" spans="1:6" ht="28.5">
      <c r="A6" s="64" t="s">
        <v>43</v>
      </c>
      <c r="B6" s="65">
        <v>0</v>
      </c>
      <c r="C6" s="66">
        <v>0</v>
      </c>
      <c r="D6" s="85">
        <v>0</v>
      </c>
      <c r="E6" s="86">
        <v>0</v>
      </c>
      <c r="F6" s="56"/>
    </row>
    <row r="7" spans="1:6" ht="14.25">
      <c r="A7" s="54" t="s">
        <v>63</v>
      </c>
      <c r="B7" s="52">
        <v>0.7544</v>
      </c>
      <c r="C7" s="53">
        <v>0.75</v>
      </c>
      <c r="D7" s="53" t="s">
        <v>59</v>
      </c>
      <c r="E7" s="52" t="s">
        <v>67</v>
      </c>
      <c r="F7" s="57" t="s">
        <v>68</v>
      </c>
    </row>
    <row r="8" spans="1:6" ht="36.75" customHeight="1">
      <c r="A8" s="55" t="s">
        <v>64</v>
      </c>
      <c r="B8" s="50">
        <v>0.2315</v>
      </c>
      <c r="C8" s="51">
        <v>0.2</v>
      </c>
      <c r="D8" s="51" t="s">
        <v>58</v>
      </c>
      <c r="E8" s="50" t="s">
        <v>69</v>
      </c>
      <c r="F8" s="59" t="s">
        <v>54</v>
      </c>
    </row>
    <row r="9" spans="1:6" ht="22.5" customHeight="1">
      <c r="A9" s="55" t="s">
        <v>65</v>
      </c>
      <c r="B9" s="50">
        <v>0</v>
      </c>
      <c r="C9" s="51">
        <v>0</v>
      </c>
      <c r="D9" s="51" t="s">
        <v>59</v>
      </c>
      <c r="E9" s="50" t="s">
        <v>70</v>
      </c>
      <c r="F9" s="59"/>
    </row>
    <row r="10" spans="1:6" ht="14.25">
      <c r="A10" s="58" t="s">
        <v>49</v>
      </c>
      <c r="B10" s="52">
        <v>0.0141</v>
      </c>
      <c r="C10" s="53">
        <v>0.05</v>
      </c>
      <c r="D10" s="51" t="s">
        <v>59</v>
      </c>
      <c r="E10" s="52" t="s">
        <v>71</v>
      </c>
      <c r="F10" s="57" t="s">
        <v>72</v>
      </c>
    </row>
    <row r="11" spans="1:6" ht="14.25">
      <c r="A11" s="58" t="s">
        <v>50</v>
      </c>
      <c r="B11" s="52">
        <f>B6+B7+B8+B10</f>
        <v>1</v>
      </c>
      <c r="C11" s="52">
        <f>C6+C7+C8+C10</f>
        <v>1</v>
      </c>
      <c r="D11" s="53"/>
      <c r="E11" s="52"/>
      <c r="F11" s="57"/>
    </row>
    <row r="12" spans="1:6" ht="14.25">
      <c r="A12" s="77" t="s">
        <v>51</v>
      </c>
      <c r="B12" s="61">
        <v>0</v>
      </c>
      <c r="C12" s="78">
        <v>0</v>
      </c>
      <c r="D12" s="51" t="s">
        <v>58</v>
      </c>
      <c r="E12" s="61" t="s">
        <v>66</v>
      </c>
      <c r="F12" s="63"/>
    </row>
    <row r="13" spans="1:6" ht="15" thickBot="1">
      <c r="A13" s="60"/>
      <c r="B13" s="82"/>
      <c r="C13" s="82"/>
      <c r="D13" s="82"/>
      <c r="E13" s="82"/>
      <c r="F13" s="83"/>
    </row>
  </sheetData>
  <sheetProtection/>
  <mergeCells count="3">
    <mergeCell ref="A1:F1"/>
    <mergeCell ref="B3:D3"/>
    <mergeCell ref="B4:D4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44"/>
  <sheetViews>
    <sheetView rightToLeft="1" tabSelected="1" zoomScale="85" zoomScaleNormal="85" zoomScalePageLayoutView="0" workbookViewId="0" topLeftCell="A1">
      <selection activeCell="C40" sqref="C40"/>
    </sheetView>
  </sheetViews>
  <sheetFormatPr defaultColWidth="9.140625" defaultRowHeight="15"/>
  <cols>
    <col min="1" max="1" width="31.421875" style="0" customWidth="1"/>
    <col min="3" max="3" width="10.421875" style="0" customWidth="1"/>
    <col min="4" max="4" width="12.421875" style="0" customWidth="1"/>
    <col min="7" max="7" width="10.57421875" style="0" bestFit="1" customWidth="1"/>
    <col min="8" max="8" width="15.8515625" style="0" customWidth="1"/>
    <col min="11" max="11" width="53.00390625" style="0" bestFit="1" customWidth="1"/>
    <col min="12" max="12" width="8.8515625" style="0" bestFit="1" customWidth="1"/>
  </cols>
  <sheetData>
    <row r="1" spans="1:4" ht="15.75">
      <c r="A1" s="106" t="s">
        <v>0</v>
      </c>
      <c r="B1" s="106"/>
      <c r="C1" s="106"/>
      <c r="D1" s="106"/>
    </row>
    <row r="2" spans="1:12" ht="15.75">
      <c r="A2" s="1"/>
      <c r="C2" s="2"/>
      <c r="L2" s="3">
        <f>'[2]מדדים'!C3</f>
        <v>41938</v>
      </c>
    </row>
    <row r="3" spans="1:4" ht="14.25">
      <c r="A3" s="4" t="str">
        <f>CONCATENATE(TEXT('[2]דוח פעילות'!N1,"dd/mm/yyyy")," נכון לתאריך")</f>
        <v>09/11/2014 נכון לתאריך</v>
      </c>
      <c r="D3" s="5"/>
    </row>
    <row r="4" spans="1:4" ht="45.75" thickBot="1">
      <c r="A4" s="6" t="s">
        <v>1</v>
      </c>
      <c r="B4" s="6" t="s">
        <v>2</v>
      </c>
      <c r="C4" s="6" t="s">
        <v>3</v>
      </c>
      <c r="D4" s="6" t="s">
        <v>4</v>
      </c>
    </row>
    <row r="5" spans="1:4" ht="15" customHeight="1" thickTop="1">
      <c r="A5" s="7" t="s">
        <v>5</v>
      </c>
      <c r="B5" s="8">
        <v>0.2</v>
      </c>
      <c r="C5" s="9">
        <v>1</v>
      </c>
      <c r="D5" s="10">
        <f>D7+D11</f>
        <v>0.5282222636447542</v>
      </c>
    </row>
    <row r="6" spans="1:4" ht="14.25">
      <c r="A6" s="11"/>
      <c r="B6" s="12"/>
      <c r="C6" s="13"/>
      <c r="D6" s="14"/>
    </row>
    <row r="7" spans="1:4" ht="14.25">
      <c r="A7" s="7" t="s">
        <v>6</v>
      </c>
      <c r="B7" s="15">
        <v>0.2</v>
      </c>
      <c r="C7" s="16">
        <v>1</v>
      </c>
      <c r="D7" s="10">
        <f>D8+D9</f>
        <v>0.5282222636447542</v>
      </c>
    </row>
    <row r="8" spans="1:4" ht="14.25">
      <c r="A8" s="11" t="s">
        <v>7</v>
      </c>
      <c r="B8" s="15">
        <v>0.2</v>
      </c>
      <c r="C8" s="16">
        <v>1</v>
      </c>
      <c r="D8" s="14">
        <f>'[2]דו"ח להדפסה - צומחת'!E14</f>
        <v>0.2964205564892587</v>
      </c>
    </row>
    <row r="9" spans="1:4" ht="14.25">
      <c r="A9" s="11" t="s">
        <v>8</v>
      </c>
      <c r="B9" s="15">
        <v>0</v>
      </c>
      <c r="C9" s="16">
        <v>0.25</v>
      </c>
      <c r="D9" s="14">
        <f>'[2]דו"ח להדפסה - צומחת'!E15</f>
        <v>0.23180170715549558</v>
      </c>
    </row>
    <row r="10" spans="1:4" ht="14.25">
      <c r="A10" s="11"/>
      <c r="B10" s="12"/>
      <c r="C10" s="13"/>
      <c r="D10" s="14"/>
    </row>
    <row r="11" spans="1:4" ht="14.25">
      <c r="A11" s="7" t="s">
        <v>9</v>
      </c>
      <c r="B11" s="15">
        <v>0</v>
      </c>
      <c r="C11" s="16">
        <v>0.35</v>
      </c>
      <c r="D11" s="17">
        <f>D12+D13</f>
        <v>0</v>
      </c>
    </row>
    <row r="12" spans="1:4" ht="14.25">
      <c r="A12" s="18" t="s">
        <v>10</v>
      </c>
      <c r="B12" s="15">
        <v>0</v>
      </c>
      <c r="C12" s="16">
        <v>0.35</v>
      </c>
      <c r="D12" s="14">
        <f>'[2]דו"ח להדפסה - צומחת'!E7+'[2]דו"ח להדפסה - צומחת'!E8</f>
        <v>0</v>
      </c>
    </row>
    <row r="13" spans="1:4" ht="14.25">
      <c r="A13" s="18" t="s">
        <v>11</v>
      </c>
      <c r="B13" s="15">
        <v>0</v>
      </c>
      <c r="C13" s="16">
        <v>0.25</v>
      </c>
      <c r="D13" s="14">
        <f>'[2]דו"ח להדפסה - צומחת'!E9</f>
        <v>0</v>
      </c>
    </row>
    <row r="14" spans="1:4" ht="14.25">
      <c r="A14" s="19"/>
      <c r="B14" s="20"/>
      <c r="C14" s="21"/>
      <c r="D14" s="22"/>
    </row>
    <row r="15" spans="1:4" ht="25.5">
      <c r="A15" s="7" t="s">
        <v>12</v>
      </c>
      <c r="B15" s="9">
        <v>0</v>
      </c>
      <c r="C15" s="9">
        <v>0.1</v>
      </c>
      <c r="D15" s="17">
        <f>SUM(D17:D26)</f>
        <v>0</v>
      </c>
    </row>
    <row r="16" spans="1:4" ht="14.25">
      <c r="A16" s="7" t="s">
        <v>13</v>
      </c>
      <c r="B16" s="16"/>
      <c r="C16" s="16"/>
      <c r="D16" s="14"/>
    </row>
    <row r="17" spans="1:4" ht="14.25">
      <c r="A17" s="49" t="s">
        <v>14</v>
      </c>
      <c r="B17" s="16">
        <v>0</v>
      </c>
      <c r="C17" s="16">
        <v>0.1</v>
      </c>
      <c r="D17" s="14">
        <f>'[2]דו"ח להדפסה - צומחת'!E41</f>
        <v>0</v>
      </c>
    </row>
    <row r="18" spans="1:4" ht="14.25">
      <c r="A18" s="49" t="s">
        <v>15</v>
      </c>
      <c r="B18" s="16">
        <v>0</v>
      </c>
      <c r="C18" s="88">
        <v>0.1</v>
      </c>
      <c r="D18" s="14">
        <f>'[2]דו"ח להדפסה - צומחת'!E42</f>
        <v>0</v>
      </c>
    </row>
    <row r="19" spans="1:4" ht="14.25">
      <c r="A19" s="11"/>
      <c r="B19" s="16"/>
      <c r="C19" s="24"/>
      <c r="D19" s="14"/>
    </row>
    <row r="20" spans="1:4" ht="14.25">
      <c r="A20" s="11" t="s">
        <v>17</v>
      </c>
      <c r="B20" s="16">
        <v>0</v>
      </c>
      <c r="C20" s="16">
        <v>0.1</v>
      </c>
      <c r="D20" s="14">
        <f>'[2]דו"ח להדפסה - צומחת'!E43</f>
        <v>0</v>
      </c>
    </row>
    <row r="21" spans="1:4" ht="14.25">
      <c r="A21" s="7" t="s">
        <v>18</v>
      </c>
      <c r="B21" s="16"/>
      <c r="C21" s="16"/>
      <c r="D21" s="14"/>
    </row>
    <row r="22" spans="1:4" ht="14.25">
      <c r="A22" s="11" t="s">
        <v>19</v>
      </c>
      <c r="B22" s="16">
        <v>0</v>
      </c>
      <c r="C22" s="16">
        <v>0</v>
      </c>
      <c r="D22" s="14">
        <f>'[2]דו"ח להדפסה - צומחת'!E44+'[2]דו"ח להדפסה - צומחת'!E45</f>
        <v>0</v>
      </c>
    </row>
    <row r="23" spans="1:4" ht="14.25">
      <c r="A23" s="11"/>
      <c r="B23" s="13"/>
      <c r="C23" s="13"/>
      <c r="D23" s="14"/>
    </row>
    <row r="24" spans="1:4" ht="14.25">
      <c r="A24" s="25" t="s">
        <v>20</v>
      </c>
      <c r="B24" s="13"/>
      <c r="C24" s="13"/>
      <c r="D24" s="14"/>
    </row>
    <row r="25" spans="1:4" ht="14.25">
      <c r="A25" s="26" t="s">
        <v>21</v>
      </c>
      <c r="B25" s="16">
        <v>0</v>
      </c>
      <c r="C25" s="16">
        <v>0.1</v>
      </c>
      <c r="D25" s="14">
        <f>'[2]דו"ח להדפסה - צומחת'!E63</f>
        <v>0</v>
      </c>
    </row>
    <row r="26" spans="1:4" ht="16.5" customHeight="1">
      <c r="A26" s="11" t="s">
        <v>22</v>
      </c>
      <c r="B26" s="16">
        <v>0</v>
      </c>
      <c r="C26" s="16">
        <v>0.1</v>
      </c>
      <c r="D26" s="14">
        <f>'[2]דו"ח להדפסה - צומחת'!E23</f>
        <v>0</v>
      </c>
    </row>
    <row r="27" spans="1:30" ht="17.25" customHeight="1">
      <c r="A27" s="19"/>
      <c r="B27" s="20"/>
      <c r="C27" s="20"/>
      <c r="D27" s="2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4.25">
      <c r="A28" s="7" t="s">
        <v>23</v>
      </c>
      <c r="B28" s="9">
        <v>0</v>
      </c>
      <c r="C28" s="9">
        <v>0</v>
      </c>
      <c r="D28" s="27">
        <f>SUM(D30:D38)</f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4" ht="14.25">
      <c r="A29" s="11"/>
      <c r="B29" s="13"/>
      <c r="C29" s="13"/>
      <c r="D29" s="14"/>
    </row>
    <row r="30" spans="1:4" ht="14.25">
      <c r="A30" s="28" t="s">
        <v>24</v>
      </c>
      <c r="B30" s="16">
        <v>0</v>
      </c>
      <c r="C30" s="16">
        <v>0</v>
      </c>
      <c r="D30" s="29">
        <f>'[2]דו"ח להדפסה - צומחת'!E19+'[2]דו"ח להדפסה - צומחת'!E21+'[2]דו"ח להדפסה - צומחת'!E20</f>
        <v>0</v>
      </c>
    </row>
    <row r="31" spans="1:4" ht="14.25">
      <c r="A31" s="23" t="s">
        <v>25</v>
      </c>
      <c r="B31" s="16">
        <v>0</v>
      </c>
      <c r="C31" s="16">
        <v>0</v>
      </c>
      <c r="D31" s="29">
        <f>'[2]דו"ח להדפסה - צומחת'!E25</f>
        <v>0</v>
      </c>
    </row>
    <row r="32" spans="1:4" ht="14.25">
      <c r="A32" s="11" t="s">
        <v>16</v>
      </c>
      <c r="B32" s="16">
        <v>0</v>
      </c>
      <c r="C32" s="16">
        <v>0</v>
      </c>
      <c r="D32" s="29">
        <f>'[2]דו"ח להדפסה - צומחת'!E27</f>
        <v>0</v>
      </c>
    </row>
    <row r="33" spans="1:4" ht="25.5">
      <c r="A33" s="28" t="s">
        <v>26</v>
      </c>
      <c r="B33" s="16">
        <v>0</v>
      </c>
      <c r="C33" s="16">
        <v>0</v>
      </c>
      <c r="D33" s="29">
        <f>'[2]דו"ח להדפסה - צומחת'!E37</f>
        <v>0</v>
      </c>
    </row>
    <row r="34" spans="1:4" ht="14.25">
      <c r="A34" s="11" t="s">
        <v>27</v>
      </c>
      <c r="B34" s="30"/>
      <c r="C34" s="30"/>
      <c r="D34" s="14"/>
    </row>
    <row r="35" spans="1:4" ht="14.25">
      <c r="A35" s="25" t="s">
        <v>20</v>
      </c>
      <c r="B35" s="31"/>
      <c r="C35" s="30"/>
      <c r="D35" s="29"/>
    </row>
    <row r="36" spans="1:4" ht="14.25">
      <c r="A36" s="11" t="s">
        <v>28</v>
      </c>
      <c r="B36" s="16">
        <v>0</v>
      </c>
      <c r="C36" s="16">
        <v>0.1</v>
      </c>
      <c r="D36" s="14">
        <v>0</v>
      </c>
    </row>
    <row r="37" spans="1:4" ht="14.25">
      <c r="A37" s="32" t="s">
        <v>37</v>
      </c>
      <c r="B37" s="16">
        <v>0</v>
      </c>
      <c r="C37" s="16">
        <v>0.1</v>
      </c>
      <c r="D37" s="14">
        <v>0</v>
      </c>
    </row>
    <row r="38" spans="1:8" ht="15" thickBot="1">
      <c r="A38" s="33"/>
      <c r="B38" s="34"/>
      <c r="C38" s="34"/>
      <c r="D38" s="35"/>
      <c r="H38" s="36"/>
    </row>
    <row r="39" spans="1:8" ht="15" thickTop="1">
      <c r="A39" s="37" t="s">
        <v>31</v>
      </c>
      <c r="B39" s="8">
        <v>0.1</v>
      </c>
      <c r="C39" s="8">
        <v>0.7</v>
      </c>
      <c r="D39" s="10">
        <f>SUM(D40:D42)</f>
        <v>0.47177773635524567</v>
      </c>
      <c r="H39" s="36"/>
    </row>
    <row r="40" spans="1:8" ht="14.25">
      <c r="A40" s="38" t="s">
        <v>38</v>
      </c>
      <c r="B40" s="15">
        <v>0.1</v>
      </c>
      <c r="C40" s="15">
        <v>0.7</v>
      </c>
      <c r="D40" s="29">
        <f>'[2]דו"ח להדפסה - צומחת'!E54</f>
        <v>0.45740275057557134</v>
      </c>
      <c r="H40" s="36"/>
    </row>
    <row r="41" spans="1:4" ht="14.25">
      <c r="A41" s="38" t="s">
        <v>39</v>
      </c>
      <c r="B41" s="15">
        <v>0</v>
      </c>
      <c r="C41" s="15">
        <v>0</v>
      </c>
      <c r="D41" s="29">
        <v>0</v>
      </c>
    </row>
    <row r="42" spans="1:4" ht="14.25">
      <c r="A42" s="39" t="s">
        <v>40</v>
      </c>
      <c r="B42" s="40">
        <v>0</v>
      </c>
      <c r="C42" s="41">
        <v>0.5</v>
      </c>
      <c r="D42" s="42">
        <f>'[2]דו"ח להדפסה - צומחת'!E61</f>
        <v>0.014374985779674308</v>
      </c>
    </row>
    <row r="43" spans="1:4" ht="14.25">
      <c r="A43" s="43"/>
      <c r="B43" s="24"/>
      <c r="C43" s="24"/>
      <c r="D43" s="44"/>
    </row>
    <row r="44" spans="1:4" ht="14.25">
      <c r="A44" s="45" t="s">
        <v>36</v>
      </c>
      <c r="B44" s="46">
        <f>D11+D22+D33+D41</f>
        <v>0</v>
      </c>
      <c r="C44" s="47"/>
      <c r="D44" s="48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Dash Investment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Eran Aviv</dc:creator>
  <cp:keywords/>
  <dc:description/>
  <cp:lastModifiedBy>maya</cp:lastModifiedBy>
  <dcterms:created xsi:type="dcterms:W3CDTF">2014-11-23T15:20:34Z</dcterms:created>
  <dcterms:modified xsi:type="dcterms:W3CDTF">2015-05-04T12:26:28Z</dcterms:modified>
  <cp:category/>
  <cp:version/>
  <cp:contentType/>
  <cp:contentStatus/>
</cp:coreProperties>
</file>